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589559234a4a6f/Marathon (ADSNAS01)/Marathon/Consultancy Work/11. Tech Source Consultancy/Madani - Aruba Network/Documents/New/"/>
    </mc:Choice>
  </mc:AlternateContent>
  <xr:revisionPtr revIDLastSave="0" documentId="8_{2A8AC0AD-6BA9-40CE-8D4F-B91018B9EC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rastructure Req." sheetId="12" r:id="rId1"/>
    <sheet name="VLANs" sheetId="13" r:id="rId2"/>
    <sheet name="IP Subnet" sheetId="5" r:id="rId3"/>
    <sheet name="VLANs CALC" sheetId="1" r:id="rId4"/>
    <sheet name="Interfaces" sheetId="2" r:id="rId5"/>
    <sheet name="DNS" sheetId="3" r:id="rId6"/>
    <sheet name="DHCP VLAN Pool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E6" i="3"/>
  <c r="E17" i="12"/>
  <c r="B10" i="12"/>
  <c r="I9" i="4"/>
  <c r="I8" i="4"/>
  <c r="I7" i="4"/>
  <c r="E9" i="3"/>
  <c r="E8" i="3"/>
  <c r="E7" i="3"/>
  <c r="D9" i="3"/>
  <c r="D8" i="3"/>
  <c r="D7" i="3"/>
  <c r="F9" i="2"/>
  <c r="F8" i="2"/>
  <c r="F7" i="2"/>
  <c r="F6" i="2"/>
  <c r="E9" i="2"/>
  <c r="C9" i="3" s="1"/>
  <c r="E8" i="2"/>
  <c r="C8" i="3" s="1"/>
  <c r="E7" i="2"/>
  <c r="C7" i="3" s="1"/>
  <c r="E6" i="2"/>
  <c r="C6" i="3" s="1"/>
  <c r="B9" i="2"/>
  <c r="B9" i="3" s="1"/>
  <c r="B9" i="4" s="1"/>
  <c r="B8" i="2"/>
  <c r="B8" i="3" s="1"/>
  <c r="B8" i="4" s="1"/>
  <c r="B7" i="2"/>
  <c r="B7" i="3" s="1"/>
  <c r="B7" i="4" s="1"/>
  <c r="B6" i="2"/>
  <c r="A9" i="2"/>
  <c r="A9" i="3" s="1"/>
  <c r="A9" i="4" s="1"/>
  <c r="A8" i="2"/>
  <c r="C8" i="2" s="1"/>
  <c r="A7" i="2"/>
  <c r="A7" i="3" s="1"/>
  <c r="A7" i="4" s="1"/>
  <c r="A6" i="2"/>
  <c r="A6" i="3" s="1"/>
  <c r="C7" i="2" l="1"/>
  <c r="C9" i="2"/>
  <c r="B6" i="3"/>
  <c r="B6" i="4" s="1"/>
  <c r="C6" i="2"/>
  <c r="A6" i="4"/>
  <c r="A8" i="3"/>
  <c r="A8" i="4" s="1"/>
</calcChain>
</file>

<file path=xl/sharedStrings.xml><?xml version="1.0" encoding="utf-8"?>
<sst xmlns="http://schemas.openxmlformats.org/spreadsheetml/2006/main" count="277" uniqueCount="185">
  <si>
    <t>10.10.0.1</t>
  </si>
  <si>
    <t>DNS SERVER IP</t>
  </si>
  <si>
    <t>DHCP Server IP</t>
  </si>
  <si>
    <t>Router IP</t>
  </si>
  <si>
    <t>10.10.0.2</t>
  </si>
  <si>
    <t>10.2.216.32</t>
  </si>
  <si>
    <t>10.62.241.1</t>
  </si>
  <si>
    <t>10.2.216.33</t>
  </si>
  <si>
    <t>VLAN ID</t>
  </si>
  <si>
    <t>NAME</t>
  </si>
  <si>
    <t>Subnet Address</t>
  </si>
  <si>
    <t>CIDR</t>
  </si>
  <si>
    <t>IP ADDRESSES (USABLE)</t>
  </si>
  <si>
    <t>IP'S NEEDED</t>
  </si>
  <si>
    <t>Gateway Address</t>
  </si>
  <si>
    <t>SUBNET MASK</t>
  </si>
  <si>
    <t>RANGE FROM</t>
  </si>
  <si>
    <t>RANGE TO</t>
  </si>
  <si>
    <t>BROADCAST ADDRESS</t>
  </si>
  <si>
    <t>CLASS</t>
  </si>
  <si>
    <t>Management VLAN</t>
  </si>
  <si>
    <t>10.10.0.0</t>
  </si>
  <si>
    <t>/24</t>
  </si>
  <si>
    <t xml:space="preserve">256 (254) </t>
  </si>
  <si>
    <t>10.10.0.254</t>
  </si>
  <si>
    <t>255.255.255.0</t>
  </si>
  <si>
    <t>10.10.0.255</t>
  </si>
  <si>
    <t>C</t>
  </si>
  <si>
    <t>Printers</t>
  </si>
  <si>
    <t>10.2.216.0</t>
  </si>
  <si>
    <t>/22</t>
  </si>
  <si>
    <t xml:space="preserve">1024 (1022) </t>
  </si>
  <si>
    <t>255.255.252.0</t>
  </si>
  <si>
    <t>10.2.216.1</t>
  </si>
  <si>
    <t>10.2.219.254</t>
  </si>
  <si>
    <t>10.2.219.255</t>
  </si>
  <si>
    <t>B</t>
  </si>
  <si>
    <t>192.168.0.0</t>
  </si>
  <si>
    <t>BYOD VLAN</t>
  </si>
  <si>
    <t>10.62.241.0</t>
  </si>
  <si>
    <t>10.62.241.254</t>
  </si>
  <si>
    <t>10.62.241.255</t>
  </si>
  <si>
    <t>No.</t>
  </si>
  <si>
    <t>Firewalls (HA)</t>
  </si>
  <si>
    <t>Switches</t>
  </si>
  <si>
    <t>AP(s)</t>
  </si>
  <si>
    <t>Data VLAN Requirements</t>
  </si>
  <si>
    <t>Servers (Inc VMs)</t>
  </si>
  <si>
    <t>Wired Machines</t>
  </si>
  <si>
    <t>Voice VLAN Requirements</t>
  </si>
  <si>
    <t>Cloud PBX</t>
  </si>
  <si>
    <t>Handsets</t>
  </si>
  <si>
    <t>Admin</t>
  </si>
  <si>
    <t>Teachers</t>
  </si>
  <si>
    <t>Guests</t>
  </si>
  <si>
    <t>VLAN Description</t>
  </si>
  <si>
    <t>Interfaces</t>
  </si>
  <si>
    <t>Port-name</t>
  </si>
  <si>
    <t>IP Address</t>
  </si>
  <si>
    <t>Subnet</t>
  </si>
  <si>
    <t>TO-MGMT</t>
  </si>
  <si>
    <t>TO-DATA-LAN</t>
  </si>
  <si>
    <t>TO-VOICE-LAN</t>
  </si>
  <si>
    <t>TO-BOYD-WIFI</t>
  </si>
  <si>
    <t>VLAN DNS</t>
  </si>
  <si>
    <t>VLAN Gateway</t>
  </si>
  <si>
    <t>Primary DNS</t>
  </si>
  <si>
    <t>Secondary DNS</t>
  </si>
  <si>
    <t>DNS Sufix</t>
  </si>
  <si>
    <t>DHCP-VLAN Pools</t>
  </si>
  <si>
    <t>Server Location</t>
  </si>
  <si>
    <t>DHCP Pool Name</t>
  </si>
  <si>
    <t>IP Address (Start)</t>
  </si>
  <si>
    <t>IP Address (End)</t>
  </si>
  <si>
    <t>Exclusion (Start)</t>
  </si>
  <si>
    <t>Exclusion (End)</t>
  </si>
  <si>
    <t>Subnet MASK</t>
  </si>
  <si>
    <t>Gateway</t>
  </si>
  <si>
    <t>Not applicable</t>
  </si>
  <si>
    <t>DATA</t>
  </si>
  <si>
    <t>VOICE</t>
  </si>
  <si>
    <t>BYOD</t>
  </si>
  <si>
    <t>VLAN2 - Data</t>
  </si>
  <si>
    <t>VLAN91 - BYOD</t>
  </si>
  <si>
    <t>IP Address:</t>
  </si>
  <si>
    <t>Network Address:</t>
  </si>
  <si>
    <t>Usable Host IP Range:</t>
  </si>
  <si>
    <t>10.10.0.1 - 10.10.0.254</t>
  </si>
  <si>
    <t>10.2.216.1 - 10.2.219.254</t>
  </si>
  <si>
    <t>10.62.241.1 - 10.62.241.254</t>
  </si>
  <si>
    <t>Broadcast Address:</t>
  </si>
  <si>
    <t>Total Number of Hosts:</t>
  </si>
  <si>
    <t>Number of Usable Hosts:</t>
  </si>
  <si>
    <t>Subnet Mask:</t>
  </si>
  <si>
    <t>Wildcard Mask:</t>
  </si>
  <si>
    <t>0.0.0.255</t>
  </si>
  <si>
    <t>0.0.3.255</t>
  </si>
  <si>
    <t>Binary Subnet Mask:</t>
  </si>
  <si>
    <t>11111111.11111111.11111111.00000000</t>
  </si>
  <si>
    <t>11111111.11111111.11111100.00000000</t>
  </si>
  <si>
    <t>IP Class:</t>
  </si>
  <si>
    <t>CIDR Notation:</t>
  </si>
  <si>
    <t>IP Type:</t>
  </si>
  <si>
    <t>Private</t>
  </si>
  <si>
    <t>Short:</t>
  </si>
  <si>
    <t>10.10.0.0 /24</t>
  </si>
  <si>
    <t>10.2.216.0 /22</t>
  </si>
  <si>
    <t>10.62.241.0 /24</t>
  </si>
  <si>
    <t>in-addr.arpa:</t>
  </si>
  <si>
    <t>0.0.10.10.in-addr.arpa</t>
  </si>
  <si>
    <t>0.216.2.10.in-addr.arpa</t>
  </si>
  <si>
    <t>0.241.62.10.in-addr.arpa</t>
  </si>
  <si>
    <t>IPv4 Mapped Address:</t>
  </si>
  <si>
    <t>::ffff:0a0a.00</t>
  </si>
  <si>
    <t>::ffff:0a02.d800</t>
  </si>
  <si>
    <t>::ffff:0a3e.f100</t>
  </si>
  <si>
    <t>VLAN1 - MANAGEMENT</t>
  </si>
  <si>
    <t>Description</t>
  </si>
  <si>
    <t>10.2.216.210</t>
  </si>
  <si>
    <t>IP Subnets</t>
  </si>
  <si>
    <t>VLAN Interfaces</t>
  </si>
  <si>
    <t>Subnets</t>
  </si>
  <si>
    <t>Usable IP</t>
  </si>
  <si>
    <t>Infrasturucture Requirements</t>
  </si>
  <si>
    <t>Total Devices</t>
  </si>
  <si>
    <t>Total Machines</t>
  </si>
  <si>
    <t>Total Telephony</t>
  </si>
  <si>
    <t>BYOD WIFI VLAN Requirements (EU)</t>
  </si>
  <si>
    <t>Teachers/Tutors</t>
  </si>
  <si>
    <t>Puplis (Estimated at 3 BYOD devices each)</t>
  </si>
  <si>
    <t xml:space="preserve">Total End User </t>
  </si>
  <si>
    <t>Proposed VLAN Split (Increase)</t>
  </si>
  <si>
    <t>Servers (VLAN 40)</t>
  </si>
  <si>
    <t>Admin WIFI VLAN (VLAN 70)</t>
  </si>
  <si>
    <t>Admin Staff</t>
  </si>
  <si>
    <t>Pupils WIFI VLAN (VLAN 91)</t>
  </si>
  <si>
    <t>Placements for 300 Girls and 300 Boys</t>
  </si>
  <si>
    <t>Guests (Estimated between 10-50 depending on events)</t>
  </si>
  <si>
    <t>Managemant Switches (VLAN 1)</t>
  </si>
  <si>
    <t>Data (VLAN 2)</t>
  </si>
  <si>
    <t>BYOD (VLAN 91)</t>
  </si>
  <si>
    <t xml:space="preserve">Subnet Mask </t>
  </si>
  <si>
    <t>Managemant VLAN (Default)</t>
  </si>
  <si>
    <t>Voice (VLAN 4)</t>
  </si>
  <si>
    <t>10.2.212.0</t>
  </si>
  <si>
    <t>::ffff:0a02.d400</t>
  </si>
  <si>
    <t>10.2.212.1 - 10.2.212.254</t>
  </si>
  <si>
    <t>10.2.212.255</t>
  </si>
  <si>
    <t>10.2.212.0 /24</t>
  </si>
  <si>
    <t>VLAN4 - VOIP</t>
  </si>
  <si>
    <t>VOIP VLAN</t>
  </si>
  <si>
    <t>DATA VLAN</t>
  </si>
  <si>
    <t>10.2.212.1</t>
  </si>
  <si>
    <t>10.2.212.254</t>
  </si>
  <si>
    <t>10.10.0.3</t>
  </si>
  <si>
    <t>10.10.0.4</t>
  </si>
  <si>
    <t>10.10.0.5</t>
  </si>
  <si>
    <t>10.10.0.6</t>
  </si>
  <si>
    <t>10.10.0.7</t>
  </si>
  <si>
    <t>10.10.0.8</t>
  </si>
  <si>
    <t>10.10.0.0/24</t>
  </si>
  <si>
    <t>NEW SVI</t>
  </si>
  <si>
    <t>2x 3810M</t>
  </si>
  <si>
    <t>6x 2930M</t>
  </si>
  <si>
    <t>3x 2930M</t>
  </si>
  <si>
    <t>1x 2930F</t>
  </si>
  <si>
    <t xml:space="preserve"> NETWORK REQUIREMENTS</t>
  </si>
  <si>
    <t xml:space="preserve"> VLAN's for New Network</t>
  </si>
  <si>
    <t>Calculations</t>
  </si>
  <si>
    <t>DNS</t>
  </si>
  <si>
    <t>XXX.LOCAL</t>
  </si>
  <si>
    <t>CAB-A-CORE01</t>
  </si>
  <si>
    <t>CAB-A-STK01</t>
  </si>
  <si>
    <t>CAB-B-STK02</t>
  </si>
  <si>
    <t>CAB-C-STK02</t>
  </si>
  <si>
    <t>CAB-D-EDSW01</t>
  </si>
  <si>
    <t>CAB-D-EDSW02</t>
  </si>
  <si>
    <t>CAB-D-EDSW03</t>
  </si>
  <si>
    <t>CAB-D-EDSW04</t>
  </si>
  <si>
    <t>XXX-MGMT</t>
  </si>
  <si>
    <t>XXX-DATA</t>
  </si>
  <si>
    <t>XXX-VOICE</t>
  </si>
  <si>
    <t>XXX-BOYD</t>
  </si>
  <si>
    <t>Switch Name</t>
  </si>
  <si>
    <t>HP Provison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</si>
</sst>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6" borderId="0" xfId="0" applyFill="1"/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horizontal="left" vertical="center"/>
    </xf>
    <xf numFmtId="3" fontId="4" fillId="6" borderId="8" xfId="0" applyNumberFormat="1" applyFont="1" applyFill="1" applyBorder="1" applyAlignment="1">
      <alignment horizontal="left" vertical="center"/>
    </xf>
    <xf numFmtId="0" fontId="4" fillId="6" borderId="9" xfId="0" applyFont="1" applyFill="1" applyBorder="1" applyAlignment="1">
      <alignment vertical="center"/>
    </xf>
    <xf numFmtId="0" fontId="4" fillId="6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5" fillId="0" borderId="0" xfId="0" applyFont="1"/>
    <xf numFmtId="0" fontId="9" fillId="0" borderId="0" xfId="0" applyFont="1" applyAlignment="1">
      <alignment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quotePrefix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1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6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quotePrefix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/>
    <xf numFmtId="0" fontId="1" fillId="0" borderId="0" xfId="0" applyFont="1" applyFill="1" applyAlignment="1"/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5472C-F222-4B8A-8A7A-784666254553}">
  <dimension ref="A1:H17"/>
  <sheetViews>
    <sheetView tabSelected="1" workbookViewId="0">
      <selection activeCell="A19" sqref="A19"/>
    </sheetView>
  </sheetViews>
  <sheetFormatPr defaultRowHeight="15" x14ac:dyDescent="0.25"/>
  <cols>
    <col min="1" max="1" width="45.5703125" customWidth="1"/>
    <col min="2" max="2" width="10.5703125" customWidth="1"/>
    <col min="3" max="3" width="1.140625" customWidth="1"/>
    <col min="4" max="4" width="45.5703125" customWidth="1"/>
    <col min="5" max="5" width="10.5703125" customWidth="1"/>
    <col min="6" max="6" width="1.140625" customWidth="1"/>
    <col min="7" max="7" width="45.5703125" customWidth="1"/>
    <col min="8" max="8" width="10.5703125" customWidth="1"/>
  </cols>
  <sheetData>
    <row r="1" spans="1:8" ht="14.45" customHeight="1" x14ac:dyDescent="0.25">
      <c r="A1" s="62" t="s">
        <v>166</v>
      </c>
      <c r="B1" s="62"/>
      <c r="C1" s="62"/>
      <c r="D1" s="62"/>
      <c r="E1" s="62"/>
      <c r="F1" s="62"/>
      <c r="G1" s="62"/>
      <c r="H1" s="62"/>
    </row>
    <row r="2" spans="1:8" ht="14.45" customHeight="1" x14ac:dyDescent="0.25">
      <c r="A2" s="62"/>
      <c r="B2" s="62"/>
      <c r="C2" s="62"/>
      <c r="D2" s="62"/>
      <c r="E2" s="62"/>
      <c r="F2" s="62"/>
      <c r="G2" s="62"/>
      <c r="H2" s="62"/>
    </row>
    <row r="3" spans="1:8" x14ac:dyDescent="0.25">
      <c r="A3" s="63" t="s">
        <v>123</v>
      </c>
      <c r="B3" s="63"/>
      <c r="C3" s="63"/>
      <c r="D3" s="63"/>
      <c r="E3" s="63"/>
      <c r="F3" s="63"/>
      <c r="G3" s="63"/>
      <c r="H3" s="63"/>
    </row>
    <row r="5" spans="1:8" x14ac:dyDescent="0.25">
      <c r="A5" s="28" t="s">
        <v>142</v>
      </c>
      <c r="B5" s="29" t="s">
        <v>42</v>
      </c>
      <c r="D5" s="28" t="s">
        <v>46</v>
      </c>
      <c r="E5" s="29" t="s">
        <v>42</v>
      </c>
      <c r="G5" s="28" t="s">
        <v>49</v>
      </c>
      <c r="H5" s="29" t="s">
        <v>42</v>
      </c>
    </row>
    <row r="6" spans="1:8" x14ac:dyDescent="0.25">
      <c r="A6" s="31" t="s">
        <v>43</v>
      </c>
      <c r="B6" s="32">
        <v>2</v>
      </c>
      <c r="D6" s="33" t="s">
        <v>47</v>
      </c>
      <c r="E6" s="34">
        <v>50</v>
      </c>
      <c r="G6" s="33" t="s">
        <v>50</v>
      </c>
      <c r="H6" s="34">
        <v>0</v>
      </c>
    </row>
    <row r="7" spans="1:8" x14ac:dyDescent="0.25">
      <c r="A7" s="33" t="s">
        <v>44</v>
      </c>
      <c r="B7" s="34">
        <v>17</v>
      </c>
      <c r="D7" s="33" t="s">
        <v>48</v>
      </c>
      <c r="E7" s="34">
        <v>100</v>
      </c>
      <c r="G7" s="33" t="s">
        <v>51</v>
      </c>
      <c r="H7" s="34">
        <v>100</v>
      </c>
    </row>
    <row r="8" spans="1:8" x14ac:dyDescent="0.25">
      <c r="A8" s="33" t="s">
        <v>28</v>
      </c>
      <c r="B8" s="34">
        <v>60</v>
      </c>
      <c r="D8" s="35"/>
      <c r="E8" s="36"/>
      <c r="G8" s="35"/>
      <c r="H8" s="36"/>
    </row>
    <row r="9" spans="1:8" x14ac:dyDescent="0.25">
      <c r="A9" s="33" t="s">
        <v>45</v>
      </c>
      <c r="B9" s="34">
        <v>30</v>
      </c>
      <c r="D9" s="39"/>
      <c r="E9" s="39"/>
      <c r="G9" s="39"/>
      <c r="H9" s="39"/>
    </row>
    <row r="10" spans="1:8" x14ac:dyDescent="0.25">
      <c r="A10" s="35" t="s">
        <v>124</v>
      </c>
      <c r="B10" s="36">
        <f>SUM(B6:B9)</f>
        <v>109</v>
      </c>
      <c r="D10" s="35" t="s">
        <v>125</v>
      </c>
      <c r="E10" s="36">
        <v>150</v>
      </c>
      <c r="G10" s="35" t="s">
        <v>126</v>
      </c>
      <c r="H10" s="36">
        <v>100</v>
      </c>
    </row>
    <row r="11" spans="1:8" x14ac:dyDescent="0.25">
      <c r="A11" s="1"/>
      <c r="B11" s="1"/>
    </row>
    <row r="12" spans="1:8" x14ac:dyDescent="0.25">
      <c r="D12" s="28" t="s">
        <v>127</v>
      </c>
      <c r="E12" s="29" t="s">
        <v>42</v>
      </c>
    </row>
    <row r="13" spans="1:8" x14ac:dyDescent="0.25">
      <c r="D13" s="33" t="s">
        <v>52</v>
      </c>
      <c r="E13" s="34">
        <v>50</v>
      </c>
    </row>
    <row r="14" spans="1:8" x14ac:dyDescent="0.25">
      <c r="D14" s="33" t="s">
        <v>128</v>
      </c>
      <c r="E14" s="34">
        <v>50</v>
      </c>
    </row>
    <row r="15" spans="1:8" x14ac:dyDescent="0.25">
      <c r="D15" s="33" t="s">
        <v>129</v>
      </c>
      <c r="E15" s="34">
        <v>1800</v>
      </c>
    </row>
    <row r="16" spans="1:8" x14ac:dyDescent="0.25">
      <c r="D16" s="33" t="s">
        <v>54</v>
      </c>
      <c r="E16" s="34">
        <v>50</v>
      </c>
    </row>
    <row r="17" spans="4:5" x14ac:dyDescent="0.25">
      <c r="D17" s="35" t="s">
        <v>130</v>
      </c>
      <c r="E17" s="36">
        <f>SUM(E13:E16)</f>
        <v>1950</v>
      </c>
    </row>
  </sheetData>
  <mergeCells count="2">
    <mergeCell ref="A1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0076-B69C-44E6-BD63-F3CC87323546}">
  <dimension ref="A1:H18"/>
  <sheetViews>
    <sheetView workbookViewId="0">
      <selection activeCell="A20" sqref="A20"/>
    </sheetView>
  </sheetViews>
  <sheetFormatPr defaultRowHeight="15" x14ac:dyDescent="0.25"/>
  <cols>
    <col min="1" max="1" width="45.5703125" customWidth="1"/>
    <col min="2" max="2" width="10.5703125" customWidth="1"/>
    <col min="3" max="3" width="1.5703125" customWidth="1"/>
    <col min="4" max="4" width="45.5703125" customWidth="1"/>
    <col min="5" max="5" width="10.5703125" customWidth="1"/>
    <col min="6" max="6" width="1.5703125" customWidth="1"/>
    <col min="7" max="7" width="45.5703125" customWidth="1"/>
    <col min="8" max="8" width="10.5703125" customWidth="1"/>
  </cols>
  <sheetData>
    <row r="1" spans="1:8" x14ac:dyDescent="0.25">
      <c r="A1" s="62" t="s">
        <v>167</v>
      </c>
      <c r="B1" s="62"/>
      <c r="C1" s="62"/>
      <c r="D1" s="62"/>
      <c r="E1" s="62"/>
      <c r="F1" s="62"/>
      <c r="G1" s="62"/>
      <c r="H1" s="62"/>
    </row>
    <row r="2" spans="1:8" x14ac:dyDescent="0.25">
      <c r="A2" s="62"/>
      <c r="B2" s="62"/>
      <c r="C2" s="62"/>
      <c r="D2" s="62"/>
      <c r="E2" s="62"/>
      <c r="F2" s="62"/>
      <c r="G2" s="62"/>
      <c r="H2" s="62"/>
    </row>
    <row r="3" spans="1:8" x14ac:dyDescent="0.25">
      <c r="A3" s="63" t="s">
        <v>131</v>
      </c>
      <c r="B3" s="63"/>
      <c r="C3" s="63"/>
      <c r="D3" s="63"/>
      <c r="E3" s="63"/>
      <c r="F3" s="63"/>
      <c r="G3" s="63"/>
      <c r="H3" s="63"/>
    </row>
    <row r="4" spans="1:8" x14ac:dyDescent="0.25">
      <c r="A4" s="1"/>
      <c r="B4" s="1"/>
    </row>
    <row r="5" spans="1:8" x14ac:dyDescent="0.25">
      <c r="A5" s="28" t="s">
        <v>138</v>
      </c>
      <c r="B5" s="29" t="s">
        <v>42</v>
      </c>
      <c r="D5" s="28" t="s">
        <v>139</v>
      </c>
      <c r="E5" s="29" t="s">
        <v>42</v>
      </c>
      <c r="G5" s="28" t="s">
        <v>143</v>
      </c>
      <c r="H5" s="29" t="s">
        <v>42</v>
      </c>
    </row>
    <row r="6" spans="1:8" x14ac:dyDescent="0.25">
      <c r="A6" s="33" t="s">
        <v>44</v>
      </c>
      <c r="B6" s="34">
        <v>17</v>
      </c>
      <c r="D6" s="33" t="s">
        <v>47</v>
      </c>
      <c r="E6" s="34">
        <v>50</v>
      </c>
      <c r="G6" s="33" t="s">
        <v>51</v>
      </c>
      <c r="H6" s="34">
        <v>100</v>
      </c>
    </row>
    <row r="7" spans="1:8" x14ac:dyDescent="0.25">
      <c r="A7" s="33" t="s">
        <v>28</v>
      </c>
      <c r="B7" s="34">
        <v>60</v>
      </c>
      <c r="D7" s="33" t="s">
        <v>48</v>
      </c>
      <c r="E7" s="34">
        <v>100</v>
      </c>
      <c r="G7" s="39"/>
      <c r="H7" s="39"/>
    </row>
    <row r="8" spans="1:8" x14ac:dyDescent="0.25">
      <c r="A8" s="33" t="s">
        <v>45</v>
      </c>
      <c r="B8" s="34">
        <v>30</v>
      </c>
      <c r="D8" s="39"/>
      <c r="E8" s="39"/>
      <c r="G8" s="39"/>
      <c r="H8" s="39"/>
    </row>
    <row r="9" spans="1:8" x14ac:dyDescent="0.25">
      <c r="A9" s="2"/>
      <c r="B9" s="1"/>
    </row>
    <row r="10" spans="1:8" x14ac:dyDescent="0.25">
      <c r="A10" s="2"/>
      <c r="B10" s="1"/>
      <c r="D10" s="28" t="s">
        <v>140</v>
      </c>
      <c r="E10" s="29" t="s">
        <v>42</v>
      </c>
    </row>
    <row r="11" spans="1:8" x14ac:dyDescent="0.25">
      <c r="A11" s="2"/>
      <c r="B11" s="1"/>
      <c r="D11" s="33" t="s">
        <v>134</v>
      </c>
      <c r="E11" s="34">
        <v>50</v>
      </c>
    </row>
    <row r="12" spans="1:8" x14ac:dyDescent="0.25">
      <c r="A12" s="3" t="s">
        <v>132</v>
      </c>
      <c r="B12" s="38" t="s">
        <v>42</v>
      </c>
      <c r="D12" s="33" t="s">
        <v>53</v>
      </c>
      <c r="E12" s="34">
        <v>50</v>
      </c>
      <c r="G12" s="3"/>
      <c r="H12" s="38"/>
    </row>
    <row r="13" spans="1:8" x14ac:dyDescent="0.25">
      <c r="D13" s="33" t="s">
        <v>136</v>
      </c>
      <c r="E13" s="34">
        <v>600</v>
      </c>
    </row>
    <row r="14" spans="1:8" x14ac:dyDescent="0.25">
      <c r="D14" s="33" t="s">
        <v>137</v>
      </c>
      <c r="E14" s="34">
        <v>50</v>
      </c>
    </row>
    <row r="15" spans="1:8" x14ac:dyDescent="0.25">
      <c r="A15" s="3" t="s">
        <v>133</v>
      </c>
      <c r="B15" s="38" t="s">
        <v>42</v>
      </c>
      <c r="D15" s="3"/>
      <c r="E15" s="38"/>
    </row>
    <row r="18" spans="1:5" x14ac:dyDescent="0.25">
      <c r="A18" s="3" t="s">
        <v>135</v>
      </c>
      <c r="B18" s="38" t="s">
        <v>42</v>
      </c>
      <c r="D18" s="3"/>
      <c r="E18" s="38"/>
    </row>
  </sheetData>
  <mergeCells count="2">
    <mergeCell ref="A1:H2"/>
    <mergeCell ref="A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>
      <selection activeCell="B33" sqref="B33"/>
    </sheetView>
  </sheetViews>
  <sheetFormatPr defaultColWidth="9.140625" defaultRowHeight="15" x14ac:dyDescent="0.25"/>
  <cols>
    <col min="1" max="1" width="25.28515625" customWidth="1"/>
    <col min="2" max="2" width="34.85546875" style="2" customWidth="1"/>
    <col min="3" max="3" width="35.140625" style="2" customWidth="1"/>
    <col min="4" max="4" width="36.7109375" style="2" customWidth="1"/>
    <col min="5" max="5" width="35.42578125" style="2" customWidth="1"/>
  </cols>
  <sheetData>
    <row r="1" spans="1:5" ht="14.45" customHeight="1" x14ac:dyDescent="0.25">
      <c r="A1" s="62" t="s">
        <v>119</v>
      </c>
      <c r="B1" s="62"/>
      <c r="C1" s="62"/>
      <c r="D1" s="62"/>
      <c r="E1" s="62"/>
    </row>
    <row r="2" spans="1:5" ht="14.45" customHeight="1" x14ac:dyDescent="0.25">
      <c r="A2" s="64"/>
      <c r="B2" s="64"/>
      <c r="C2" s="64"/>
      <c r="D2" s="64"/>
      <c r="E2" s="64"/>
    </row>
    <row r="3" spans="1:5" x14ac:dyDescent="0.25">
      <c r="A3" s="63" t="s">
        <v>119</v>
      </c>
      <c r="B3" s="63"/>
      <c r="C3" s="63"/>
      <c r="D3" s="63"/>
      <c r="E3" s="63"/>
    </row>
    <row r="4" spans="1:5" x14ac:dyDescent="0.25">
      <c r="A4" s="10"/>
    </row>
    <row r="5" spans="1:5" x14ac:dyDescent="0.25">
      <c r="A5" s="30" t="s">
        <v>117</v>
      </c>
      <c r="B5" s="30" t="s">
        <v>116</v>
      </c>
      <c r="C5" s="28" t="s">
        <v>82</v>
      </c>
      <c r="D5" s="30" t="s">
        <v>149</v>
      </c>
      <c r="E5" s="30" t="s">
        <v>83</v>
      </c>
    </row>
    <row r="6" spans="1:5" ht="15" customHeight="1" x14ac:dyDescent="0.25">
      <c r="A6" s="40" t="s">
        <v>84</v>
      </c>
      <c r="B6" s="46" t="s">
        <v>21</v>
      </c>
      <c r="C6" s="48" t="s">
        <v>29</v>
      </c>
      <c r="D6" s="41" t="s">
        <v>144</v>
      </c>
      <c r="E6" s="41" t="s">
        <v>39</v>
      </c>
    </row>
    <row r="7" spans="1:5" ht="15" customHeight="1" x14ac:dyDescent="0.25">
      <c r="A7" s="45" t="s">
        <v>85</v>
      </c>
      <c r="B7" s="42" t="s">
        <v>21</v>
      </c>
      <c r="C7" s="43" t="s">
        <v>29</v>
      </c>
      <c r="D7" s="43" t="s">
        <v>144</v>
      </c>
      <c r="E7" s="43" t="s">
        <v>39</v>
      </c>
    </row>
    <row r="8" spans="1:5" ht="15" customHeight="1" x14ac:dyDescent="0.25">
      <c r="A8" s="47" t="s">
        <v>86</v>
      </c>
      <c r="B8" s="40" t="s">
        <v>87</v>
      </c>
      <c r="C8" s="48" t="s">
        <v>88</v>
      </c>
      <c r="D8" s="48" t="s">
        <v>146</v>
      </c>
      <c r="E8" s="48" t="s">
        <v>89</v>
      </c>
    </row>
    <row r="9" spans="1:5" ht="15" customHeight="1" x14ac:dyDescent="0.25">
      <c r="A9" s="42" t="s">
        <v>90</v>
      </c>
      <c r="B9" s="42" t="s">
        <v>26</v>
      </c>
      <c r="C9" s="43" t="s">
        <v>35</v>
      </c>
      <c r="D9" s="43" t="s">
        <v>147</v>
      </c>
      <c r="E9" s="43" t="s">
        <v>41</v>
      </c>
    </row>
    <row r="10" spans="1:5" ht="15" customHeight="1" x14ac:dyDescent="0.25">
      <c r="A10" s="40" t="s">
        <v>91</v>
      </c>
      <c r="B10" s="48">
        <v>256</v>
      </c>
      <c r="C10" s="49">
        <v>1024</v>
      </c>
      <c r="D10" s="48">
        <v>256</v>
      </c>
      <c r="E10" s="48">
        <v>256</v>
      </c>
    </row>
    <row r="11" spans="1:5" ht="15" customHeight="1" x14ac:dyDescent="0.25">
      <c r="A11" s="42" t="s">
        <v>92</v>
      </c>
      <c r="B11" s="43">
        <v>254</v>
      </c>
      <c r="C11" s="44">
        <v>1022</v>
      </c>
      <c r="D11" s="43">
        <v>256</v>
      </c>
      <c r="E11" s="43">
        <v>254</v>
      </c>
    </row>
    <row r="12" spans="1:5" ht="15" customHeight="1" x14ac:dyDescent="0.25">
      <c r="A12" s="40" t="s">
        <v>93</v>
      </c>
      <c r="B12" s="46" t="s">
        <v>25</v>
      </c>
      <c r="C12" s="48" t="s">
        <v>32</v>
      </c>
      <c r="D12" s="41" t="s">
        <v>25</v>
      </c>
      <c r="E12" s="41" t="s">
        <v>25</v>
      </c>
    </row>
    <row r="13" spans="1:5" ht="15" customHeight="1" x14ac:dyDescent="0.25">
      <c r="A13" s="42" t="s">
        <v>94</v>
      </c>
      <c r="B13" s="42" t="s">
        <v>95</v>
      </c>
      <c r="C13" s="43" t="s">
        <v>96</v>
      </c>
      <c r="D13" s="43" t="s">
        <v>95</v>
      </c>
      <c r="E13" s="43" t="s">
        <v>95</v>
      </c>
    </row>
    <row r="14" spans="1:5" ht="15" customHeight="1" x14ac:dyDescent="0.25">
      <c r="A14" s="40" t="s">
        <v>97</v>
      </c>
      <c r="B14" s="50" t="s">
        <v>98</v>
      </c>
      <c r="C14" s="41" t="s">
        <v>99</v>
      </c>
      <c r="D14" s="48" t="s">
        <v>98</v>
      </c>
      <c r="E14" s="48" t="s">
        <v>98</v>
      </c>
    </row>
    <row r="15" spans="1:5" ht="15" customHeight="1" x14ac:dyDescent="0.25">
      <c r="A15" s="42" t="s">
        <v>100</v>
      </c>
      <c r="B15" s="42" t="s">
        <v>27</v>
      </c>
      <c r="C15" s="43" t="s">
        <v>36</v>
      </c>
      <c r="D15" s="43" t="s">
        <v>27</v>
      </c>
      <c r="E15" s="43" t="s">
        <v>27</v>
      </c>
    </row>
    <row r="16" spans="1:5" ht="15" customHeight="1" x14ac:dyDescent="0.25">
      <c r="A16" s="40" t="s">
        <v>101</v>
      </c>
      <c r="B16" s="46" t="s">
        <v>22</v>
      </c>
      <c r="C16" s="51" t="s">
        <v>30</v>
      </c>
      <c r="D16" s="48" t="s">
        <v>22</v>
      </c>
      <c r="E16" s="48" t="s">
        <v>22</v>
      </c>
    </row>
    <row r="17" spans="1:5" ht="15" customHeight="1" x14ac:dyDescent="0.25">
      <c r="A17" s="42" t="s">
        <v>102</v>
      </c>
      <c r="B17" s="42" t="s">
        <v>103</v>
      </c>
      <c r="C17" s="43" t="s">
        <v>103</v>
      </c>
      <c r="D17" s="43" t="s">
        <v>103</v>
      </c>
      <c r="E17" s="43" t="s">
        <v>103</v>
      </c>
    </row>
    <row r="18" spans="1:5" ht="15" customHeight="1" x14ac:dyDescent="0.25">
      <c r="A18" s="40" t="s">
        <v>104</v>
      </c>
      <c r="B18" s="46" t="s">
        <v>105</v>
      </c>
      <c r="C18" s="48" t="s">
        <v>106</v>
      </c>
      <c r="D18" s="48" t="s">
        <v>148</v>
      </c>
      <c r="E18" s="48" t="s">
        <v>107</v>
      </c>
    </row>
    <row r="19" spans="1:5" ht="15" customHeight="1" x14ac:dyDescent="0.25">
      <c r="A19" s="42" t="s">
        <v>108</v>
      </c>
      <c r="B19" s="42" t="s">
        <v>109</v>
      </c>
      <c r="C19" s="43" t="s">
        <v>110</v>
      </c>
      <c r="D19" s="43" t="s">
        <v>111</v>
      </c>
      <c r="E19" s="43" t="s">
        <v>111</v>
      </c>
    </row>
    <row r="20" spans="1:5" ht="15" customHeight="1" x14ac:dyDescent="0.25">
      <c r="A20" s="47" t="s">
        <v>112</v>
      </c>
      <c r="B20" s="40" t="s">
        <v>113</v>
      </c>
      <c r="C20" s="48" t="s">
        <v>114</v>
      </c>
      <c r="D20" s="48" t="s">
        <v>145</v>
      </c>
      <c r="E20" s="48" t="s">
        <v>115</v>
      </c>
    </row>
    <row r="23" spans="1:5" x14ac:dyDescent="0.25">
      <c r="D23"/>
      <c r="E23"/>
    </row>
    <row r="24" spans="1:5" x14ac:dyDescent="0.25">
      <c r="D24"/>
      <c r="E24"/>
    </row>
    <row r="25" spans="1:5" x14ac:dyDescent="0.25">
      <c r="D25"/>
      <c r="E25"/>
    </row>
    <row r="26" spans="1:5" x14ac:dyDescent="0.25">
      <c r="D26"/>
      <c r="E26"/>
    </row>
    <row r="27" spans="1:5" x14ac:dyDescent="0.25">
      <c r="D27"/>
      <c r="E27"/>
    </row>
    <row r="28" spans="1:5" x14ac:dyDescent="0.25">
      <c r="D28"/>
      <c r="E28"/>
    </row>
  </sheetData>
  <mergeCells count="2">
    <mergeCell ref="A1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Normal="100" workbookViewId="0">
      <selection activeCell="F26" sqref="F26"/>
    </sheetView>
  </sheetViews>
  <sheetFormatPr defaultRowHeight="15" x14ac:dyDescent="0.25"/>
  <cols>
    <col min="1" max="1" width="19" style="1" customWidth="1"/>
    <col min="2" max="3" width="11.42578125" style="1" customWidth="1"/>
    <col min="4" max="4" width="15.7109375" style="1" customWidth="1"/>
    <col min="5" max="5" width="5.5703125" style="2" customWidth="1"/>
    <col min="6" max="6" width="21.5703125" style="1" customWidth="1"/>
    <col min="7" max="7" width="14.5703125" customWidth="1"/>
    <col min="8" max="8" width="16.42578125" customWidth="1"/>
    <col min="9" max="9" width="14" style="1" customWidth="1"/>
    <col min="10" max="10" width="12.7109375" style="1" customWidth="1"/>
    <col min="11" max="11" width="12" customWidth="1"/>
    <col min="12" max="12" width="20.5703125" customWidth="1"/>
  </cols>
  <sheetData>
    <row r="1" spans="1:13" x14ac:dyDescent="0.25">
      <c r="A1" s="62" t="s">
        <v>168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x14ac:dyDescent="0.25">
      <c r="A3" s="75" t="s">
        <v>160</v>
      </c>
      <c r="B3" s="52"/>
      <c r="K3" s="4"/>
    </row>
    <row r="4" spans="1:13" x14ac:dyDescent="0.25">
      <c r="A4" s="73" t="s">
        <v>183</v>
      </c>
      <c r="B4" s="73" t="s">
        <v>58</v>
      </c>
      <c r="C4" s="73" t="s">
        <v>184</v>
      </c>
      <c r="D4" s="74"/>
      <c r="F4" s="28" t="s">
        <v>121</v>
      </c>
      <c r="G4" s="28" t="s">
        <v>122</v>
      </c>
      <c r="H4" s="53"/>
      <c r="I4" s="28" t="s">
        <v>141</v>
      </c>
      <c r="J4" s="72"/>
    </row>
    <row r="5" spans="1:13" x14ac:dyDescent="0.25">
      <c r="A5" s="2" t="s">
        <v>171</v>
      </c>
      <c r="B5" s="1" t="s">
        <v>0</v>
      </c>
      <c r="C5" s="1" t="s">
        <v>162</v>
      </c>
      <c r="D5"/>
      <c r="E5"/>
      <c r="F5" s="7" t="s">
        <v>21</v>
      </c>
      <c r="G5" s="8">
        <v>256</v>
      </c>
      <c r="H5" s="7"/>
      <c r="I5" s="7" t="s">
        <v>25</v>
      </c>
      <c r="J5" s="3"/>
    </row>
    <row r="6" spans="1:13" x14ac:dyDescent="0.25">
      <c r="A6" s="33" t="s">
        <v>172</v>
      </c>
      <c r="B6" s="34" t="s">
        <v>4</v>
      </c>
      <c r="C6" s="34" t="s">
        <v>163</v>
      </c>
      <c r="D6"/>
      <c r="E6"/>
      <c r="F6" s="31" t="s">
        <v>29</v>
      </c>
      <c r="G6" s="32">
        <v>1024</v>
      </c>
      <c r="H6" s="66"/>
      <c r="I6" s="31" t="s">
        <v>32</v>
      </c>
      <c r="J6" s="3"/>
    </row>
    <row r="7" spans="1:13" x14ac:dyDescent="0.25">
      <c r="A7" s="2" t="s">
        <v>173</v>
      </c>
      <c r="B7" s="1" t="s">
        <v>154</v>
      </c>
      <c r="C7" s="1" t="s">
        <v>164</v>
      </c>
      <c r="D7"/>
      <c r="E7"/>
      <c r="F7" s="7" t="s">
        <v>37</v>
      </c>
      <c r="G7" s="8">
        <v>256</v>
      </c>
      <c r="H7" s="54"/>
      <c r="I7" s="7" t="s">
        <v>25</v>
      </c>
      <c r="J7" s="3"/>
    </row>
    <row r="8" spans="1:13" x14ac:dyDescent="0.25">
      <c r="A8" s="33" t="s">
        <v>174</v>
      </c>
      <c r="B8" s="34" t="s">
        <v>155</v>
      </c>
      <c r="C8" s="34" t="s">
        <v>164</v>
      </c>
      <c r="D8"/>
      <c r="E8"/>
      <c r="F8" s="66" t="s">
        <v>39</v>
      </c>
      <c r="G8" s="32">
        <v>256</v>
      </c>
      <c r="H8" s="31"/>
      <c r="I8" s="31" t="s">
        <v>25</v>
      </c>
      <c r="J8" s="3"/>
    </row>
    <row r="9" spans="1:13" x14ac:dyDescent="0.25">
      <c r="A9" s="2" t="s">
        <v>175</v>
      </c>
      <c r="B9" s="1" t="s">
        <v>156</v>
      </c>
      <c r="C9" s="1" t="s">
        <v>165</v>
      </c>
      <c r="D9"/>
      <c r="E9"/>
      <c r="F9" s="28" t="s">
        <v>1</v>
      </c>
      <c r="G9" s="28" t="s">
        <v>2</v>
      </c>
      <c r="H9" s="2"/>
      <c r="I9" s="28" t="s">
        <v>3</v>
      </c>
      <c r="J9" s="3"/>
    </row>
    <row r="10" spans="1:13" x14ac:dyDescent="0.25">
      <c r="A10" s="33" t="s">
        <v>176</v>
      </c>
      <c r="B10" s="34" t="s">
        <v>157</v>
      </c>
      <c r="C10" s="34" t="s">
        <v>165</v>
      </c>
      <c r="D10"/>
      <c r="E10"/>
      <c r="F10" s="39" t="s">
        <v>5</v>
      </c>
      <c r="G10" s="39" t="s">
        <v>5</v>
      </c>
      <c r="H10" s="33"/>
      <c r="I10" s="33">
        <v>10.1</v>
      </c>
      <c r="J10" s="3"/>
    </row>
    <row r="11" spans="1:13" x14ac:dyDescent="0.25">
      <c r="A11" s="2" t="s">
        <v>177</v>
      </c>
      <c r="B11" s="1" t="s">
        <v>158</v>
      </c>
      <c r="C11" s="1" t="s">
        <v>165</v>
      </c>
      <c r="F11" t="s">
        <v>7</v>
      </c>
      <c r="H11" s="2"/>
      <c r="J11" s="3"/>
    </row>
    <row r="12" spans="1:13" x14ac:dyDescent="0.25">
      <c r="A12" s="33" t="s">
        <v>178</v>
      </c>
      <c r="B12" s="34" t="s">
        <v>159</v>
      </c>
      <c r="C12" s="34" t="s">
        <v>165</v>
      </c>
      <c r="F12" s="34"/>
      <c r="G12" s="39"/>
      <c r="H12" s="39"/>
      <c r="I12" s="34"/>
      <c r="K12" s="2"/>
    </row>
    <row r="13" spans="1:13" x14ac:dyDescent="0.25">
      <c r="A13" s="2"/>
      <c r="K13" s="2"/>
    </row>
    <row r="14" spans="1:13" x14ac:dyDescent="0.25">
      <c r="A14" s="61" t="s">
        <v>161</v>
      </c>
      <c r="B14" s="28" t="s">
        <v>8</v>
      </c>
      <c r="C14" s="28" t="s">
        <v>9</v>
      </c>
      <c r="D14" s="28" t="s">
        <v>10</v>
      </c>
      <c r="E14" s="28" t="s">
        <v>11</v>
      </c>
      <c r="F14" s="28" t="s">
        <v>12</v>
      </c>
      <c r="G14" s="28" t="s">
        <v>13</v>
      </c>
      <c r="H14" s="28" t="s">
        <v>14</v>
      </c>
      <c r="I14" s="28" t="s">
        <v>15</v>
      </c>
      <c r="J14" s="28" t="s">
        <v>16</v>
      </c>
      <c r="K14" s="28" t="s">
        <v>17</v>
      </c>
      <c r="L14" s="28" t="s">
        <v>18</v>
      </c>
      <c r="M14" s="28" t="s">
        <v>19</v>
      </c>
    </row>
    <row r="15" spans="1:13" x14ac:dyDescent="0.25">
      <c r="A15" s="33" t="s">
        <v>20</v>
      </c>
      <c r="B15" s="56">
        <v>1</v>
      </c>
      <c r="C15" s="33" t="s">
        <v>179</v>
      </c>
      <c r="D15" s="57" t="s">
        <v>21</v>
      </c>
      <c r="E15" s="58" t="s">
        <v>22</v>
      </c>
      <c r="F15" s="34" t="s">
        <v>23</v>
      </c>
      <c r="G15" s="56">
        <v>108</v>
      </c>
      <c r="H15" s="39" t="s">
        <v>0</v>
      </c>
      <c r="I15" s="40" t="s">
        <v>25</v>
      </c>
      <c r="J15" s="39" t="s">
        <v>0</v>
      </c>
      <c r="K15" s="39" t="s">
        <v>24</v>
      </c>
      <c r="L15" s="57" t="s">
        <v>26</v>
      </c>
      <c r="M15" s="34" t="s">
        <v>27</v>
      </c>
    </row>
    <row r="16" spans="1:13" x14ac:dyDescent="0.25">
      <c r="A16" s="2"/>
      <c r="B16" s="59"/>
      <c r="C16" s="2"/>
      <c r="D16" s="37"/>
      <c r="E16" s="60"/>
      <c r="G16" s="59"/>
      <c r="H16" s="59"/>
      <c r="I16" s="42"/>
      <c r="J16" s="59"/>
      <c r="K16" s="59"/>
      <c r="L16" s="37"/>
      <c r="M16" s="1"/>
    </row>
    <row r="17" spans="1:13" x14ac:dyDescent="0.25">
      <c r="A17" s="33" t="s">
        <v>151</v>
      </c>
      <c r="B17" s="56">
        <v>2</v>
      </c>
      <c r="C17" s="33" t="s">
        <v>180</v>
      </c>
      <c r="D17" s="57" t="s">
        <v>29</v>
      </c>
      <c r="E17" s="58" t="s">
        <v>30</v>
      </c>
      <c r="F17" s="34" t="s">
        <v>31</v>
      </c>
      <c r="G17" s="56">
        <v>150</v>
      </c>
      <c r="H17" s="57" t="s">
        <v>118</v>
      </c>
      <c r="I17" s="40" t="s">
        <v>32</v>
      </c>
      <c r="J17" s="39" t="s">
        <v>33</v>
      </c>
      <c r="K17" s="39" t="s">
        <v>34</v>
      </c>
      <c r="L17" s="57" t="s">
        <v>35</v>
      </c>
      <c r="M17" s="34" t="s">
        <v>36</v>
      </c>
    </row>
    <row r="18" spans="1:13" x14ac:dyDescent="0.25">
      <c r="A18" s="2"/>
      <c r="B18" s="59"/>
      <c r="C18" s="2"/>
      <c r="D18" s="37"/>
      <c r="E18" s="60"/>
      <c r="G18" s="59"/>
      <c r="H18" s="37"/>
      <c r="I18" s="42"/>
      <c r="J18"/>
      <c r="L18" s="37"/>
      <c r="M18" s="1"/>
    </row>
    <row r="19" spans="1:13" x14ac:dyDescent="0.25">
      <c r="A19" s="33" t="s">
        <v>150</v>
      </c>
      <c r="B19" s="34">
        <v>4</v>
      </c>
      <c r="C19" s="33" t="s">
        <v>181</v>
      </c>
      <c r="D19" s="57" t="s">
        <v>144</v>
      </c>
      <c r="E19" s="58" t="s">
        <v>22</v>
      </c>
      <c r="F19" s="34" t="s">
        <v>23</v>
      </c>
      <c r="G19" s="34">
        <v>100</v>
      </c>
      <c r="H19" s="57" t="s">
        <v>152</v>
      </c>
      <c r="I19" s="40" t="s">
        <v>25</v>
      </c>
      <c r="J19" s="57" t="s">
        <v>152</v>
      </c>
      <c r="K19" s="57" t="s">
        <v>153</v>
      </c>
      <c r="L19" s="57" t="s">
        <v>147</v>
      </c>
      <c r="M19" s="34" t="s">
        <v>27</v>
      </c>
    </row>
    <row r="20" spans="1:13" x14ac:dyDescent="0.25">
      <c r="A20" s="67"/>
      <c r="B20" s="68"/>
      <c r="C20" s="67"/>
      <c r="D20" s="69"/>
      <c r="E20" s="70"/>
      <c r="F20" s="68"/>
      <c r="G20" s="68"/>
      <c r="H20" s="69"/>
      <c r="I20" s="71"/>
      <c r="J20" s="69"/>
      <c r="K20" s="69"/>
      <c r="L20" s="69"/>
      <c r="M20" s="68"/>
    </row>
    <row r="21" spans="1:13" x14ac:dyDescent="0.25">
      <c r="A21" s="33" t="s">
        <v>38</v>
      </c>
      <c r="B21" s="34">
        <v>91</v>
      </c>
      <c r="C21" s="33" t="s">
        <v>182</v>
      </c>
      <c r="D21" s="57" t="s">
        <v>39</v>
      </c>
      <c r="E21" s="58" t="s">
        <v>22</v>
      </c>
      <c r="F21" s="34" t="s">
        <v>23</v>
      </c>
      <c r="G21" s="34">
        <v>250</v>
      </c>
      <c r="H21" s="57" t="s">
        <v>6</v>
      </c>
      <c r="I21" s="40" t="s">
        <v>25</v>
      </c>
      <c r="J21" s="57" t="s">
        <v>6</v>
      </c>
      <c r="K21" s="57" t="s">
        <v>40</v>
      </c>
      <c r="L21" s="57" t="s">
        <v>41</v>
      </c>
      <c r="M21" s="34" t="s">
        <v>27</v>
      </c>
    </row>
    <row r="22" spans="1:13" x14ac:dyDescent="0.25">
      <c r="A22" s="37"/>
      <c r="C22" s="2"/>
      <c r="D22" s="2"/>
      <c r="E22" s="5"/>
      <c r="G22" s="1"/>
      <c r="H22" s="1"/>
      <c r="I22" s="2"/>
      <c r="K22" s="1"/>
      <c r="L22" s="2"/>
    </row>
    <row r="23" spans="1:13" s="1" customFormat="1" x14ac:dyDescent="0.25">
      <c r="A23" s="6"/>
      <c r="C23" s="6"/>
      <c r="D23" s="6"/>
      <c r="E23" s="2"/>
      <c r="G23"/>
      <c r="H23"/>
      <c r="K23"/>
      <c r="L23"/>
    </row>
    <row r="24" spans="1:13" x14ac:dyDescent="0.25">
      <c r="D24"/>
      <c r="E24" s="1"/>
      <c r="I24"/>
      <c r="J24"/>
    </row>
    <row r="25" spans="1:13" x14ac:dyDescent="0.25">
      <c r="D25"/>
      <c r="E25" s="1"/>
      <c r="F25"/>
      <c r="I25"/>
      <c r="J25"/>
    </row>
    <row r="26" spans="1:13" x14ac:dyDescent="0.25">
      <c r="D26"/>
      <c r="E26" s="1"/>
      <c r="F26"/>
      <c r="I26"/>
      <c r="J26"/>
    </row>
    <row r="27" spans="1:13" x14ac:dyDescent="0.25">
      <c r="D27"/>
      <c r="E27" s="1"/>
      <c r="F27"/>
      <c r="I27"/>
      <c r="J27"/>
    </row>
    <row r="28" spans="1:13" x14ac:dyDescent="0.25">
      <c r="D28"/>
      <c r="E28" s="1"/>
      <c r="F28"/>
      <c r="I28"/>
      <c r="J28"/>
    </row>
    <row r="29" spans="1:13" x14ac:dyDescent="0.25">
      <c r="D29"/>
      <c r="E29" s="1"/>
      <c r="F29"/>
      <c r="I29"/>
      <c r="J29"/>
    </row>
  </sheetData>
  <mergeCells count="1">
    <mergeCell ref="A1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F10"/>
  <sheetViews>
    <sheetView workbookViewId="0">
      <selection activeCell="F33" sqref="F33"/>
    </sheetView>
  </sheetViews>
  <sheetFormatPr defaultRowHeight="15" x14ac:dyDescent="0.25"/>
  <cols>
    <col min="2" max="2" width="22.5703125" customWidth="1"/>
    <col min="3" max="3" width="12.28515625" customWidth="1"/>
    <col min="4" max="4" width="20.28515625" customWidth="1"/>
    <col min="5" max="5" width="19.85546875" customWidth="1"/>
    <col min="6" max="6" width="19.42578125" customWidth="1"/>
  </cols>
  <sheetData>
    <row r="1" spans="1:6" x14ac:dyDescent="0.25">
      <c r="A1" s="62" t="s">
        <v>120</v>
      </c>
      <c r="B1" s="62"/>
      <c r="C1" s="62"/>
      <c r="D1" s="62"/>
      <c r="E1" s="62"/>
      <c r="F1" s="62"/>
    </row>
    <row r="2" spans="1:6" s="1" customFormat="1" x14ac:dyDescent="0.25">
      <c r="A2" s="64"/>
      <c r="B2" s="64"/>
      <c r="C2" s="64"/>
      <c r="D2" s="64"/>
      <c r="E2" s="64"/>
      <c r="F2" s="64"/>
    </row>
    <row r="3" spans="1:6" s="1" customFormat="1" x14ac:dyDescent="0.25">
      <c r="A3" s="65" t="s">
        <v>120</v>
      </c>
      <c r="B3" s="65"/>
      <c r="C3" s="65"/>
      <c r="D3" s="65"/>
      <c r="E3" s="65"/>
      <c r="F3" s="65"/>
    </row>
    <row r="4" spans="1:6" s="1" customFormat="1" ht="15.75" thickBot="1" x14ac:dyDescent="0.3">
      <c r="A4" s="10"/>
      <c r="B4"/>
      <c r="C4"/>
      <c r="D4"/>
      <c r="E4"/>
      <c r="F4"/>
    </row>
    <row r="5" spans="1:6" s="1" customFormat="1" ht="15.75" thickBot="1" x14ac:dyDescent="0.3">
      <c r="A5" s="11" t="s">
        <v>8</v>
      </c>
      <c r="B5" s="12" t="s">
        <v>55</v>
      </c>
      <c r="C5" s="12" t="s">
        <v>56</v>
      </c>
      <c r="D5" s="12" t="s">
        <v>57</v>
      </c>
      <c r="E5" s="12" t="s">
        <v>58</v>
      </c>
      <c r="F5" s="12" t="s">
        <v>59</v>
      </c>
    </row>
    <row r="6" spans="1:6" s="1" customFormat="1" ht="15.75" thickBot="1" x14ac:dyDescent="0.3">
      <c r="A6" s="13">
        <f>+'VLANs CALC'!B15</f>
        <v>1</v>
      </c>
      <c r="B6" s="14" t="str">
        <f>+'VLANs CALC'!A15</f>
        <v>Management VLAN</v>
      </c>
      <c r="C6" s="15" t="str">
        <f>CONCATENATE("Vlan ",A6)</f>
        <v>Vlan 1</v>
      </c>
      <c r="D6" s="15" t="s">
        <v>60</v>
      </c>
      <c r="E6" s="15" t="str">
        <f>+'VLANs CALC'!H15</f>
        <v>10.10.0.1</v>
      </c>
      <c r="F6" s="15" t="str">
        <f>+'VLANs CALC'!I15</f>
        <v>255.255.255.0</v>
      </c>
    </row>
    <row r="7" spans="1:6" s="1" customFormat="1" ht="15.75" thickBot="1" x14ac:dyDescent="0.3">
      <c r="A7" s="13">
        <f>+'VLANs CALC'!B17</f>
        <v>2</v>
      </c>
      <c r="B7" s="16" t="str">
        <f>+'VLANs CALC'!A17</f>
        <v>DATA VLAN</v>
      </c>
      <c r="C7" s="17" t="str">
        <f>CONCATENATE("Vlan ",A7)</f>
        <v>Vlan 2</v>
      </c>
      <c r="D7" s="18" t="s">
        <v>61</v>
      </c>
      <c r="E7" s="18" t="str">
        <f>+'VLANs CALC'!H17</f>
        <v>10.2.216.210</v>
      </c>
      <c r="F7" s="18" t="str">
        <f>+'VLANs CALC'!I17</f>
        <v>255.255.252.0</v>
      </c>
    </row>
    <row r="8" spans="1:6" ht="15.75" thickBot="1" x14ac:dyDescent="0.3">
      <c r="A8" s="13">
        <f>+'VLANs CALC'!B19</f>
        <v>4</v>
      </c>
      <c r="B8" s="14" t="str">
        <f>+'VLANs CALC'!A19</f>
        <v>VOIP VLAN</v>
      </c>
      <c r="C8" s="15" t="str">
        <f>CONCATENATE("Vlan ",A8)</f>
        <v>Vlan 4</v>
      </c>
      <c r="D8" s="15" t="s">
        <v>62</v>
      </c>
      <c r="E8" s="15" t="str">
        <f>+'VLANs CALC'!H19</f>
        <v>10.2.212.1</v>
      </c>
      <c r="F8" s="15" t="str">
        <f>+'VLANs CALC'!I19</f>
        <v>255.255.255.0</v>
      </c>
    </row>
    <row r="9" spans="1:6" ht="15.75" thickBot="1" x14ac:dyDescent="0.3">
      <c r="A9" s="13">
        <f>+'VLANs CALC'!B21</f>
        <v>91</v>
      </c>
      <c r="B9" s="16" t="str">
        <f>+'VLANs CALC'!A21</f>
        <v>BYOD VLAN</v>
      </c>
      <c r="C9" s="17" t="str">
        <f>CONCATENATE("Vlan ",A9)</f>
        <v>Vlan 91</v>
      </c>
      <c r="D9" s="17" t="s">
        <v>63</v>
      </c>
      <c r="E9" s="18" t="str">
        <f>+'VLANs CALC'!H21</f>
        <v>10.62.241.1</v>
      </c>
      <c r="F9" s="18" t="str">
        <f>+'VLANs CALC'!I21</f>
        <v>255.255.255.0</v>
      </c>
    </row>
    <row r="10" spans="1:6" x14ac:dyDescent="0.25">
      <c r="C10" s="1"/>
      <c r="D10" s="1"/>
      <c r="E10" s="1"/>
      <c r="F10" s="1"/>
    </row>
  </sheetData>
  <mergeCells count="2">
    <mergeCell ref="A1:F2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workbookViewId="0">
      <selection activeCell="E19" sqref="E19"/>
    </sheetView>
  </sheetViews>
  <sheetFormatPr defaultRowHeight="15" x14ac:dyDescent="0.25"/>
  <cols>
    <col min="2" max="2" width="22.5703125" customWidth="1"/>
    <col min="3" max="3" width="14.42578125" customWidth="1"/>
    <col min="4" max="4" width="20.28515625" customWidth="1"/>
    <col min="5" max="5" width="14.7109375" customWidth="1"/>
    <col min="6" max="6" width="14.42578125" customWidth="1"/>
  </cols>
  <sheetData>
    <row r="1" spans="1:6" ht="14.45" customHeight="1" x14ac:dyDescent="0.25">
      <c r="A1" s="62" t="s">
        <v>169</v>
      </c>
      <c r="B1" s="62"/>
      <c r="C1" s="62"/>
      <c r="D1" s="62"/>
      <c r="E1" s="62"/>
      <c r="F1" s="62"/>
    </row>
    <row r="2" spans="1:6" s="1" customFormat="1" ht="14.45" customHeight="1" x14ac:dyDescent="0.25">
      <c r="A2" s="62"/>
      <c r="B2" s="62"/>
      <c r="C2" s="62"/>
      <c r="D2" s="62"/>
      <c r="E2" s="62"/>
      <c r="F2" s="62"/>
    </row>
    <row r="3" spans="1:6" s="1" customFormat="1" ht="15" customHeight="1" x14ac:dyDescent="0.25">
      <c r="A3" s="63" t="s">
        <v>64</v>
      </c>
      <c r="B3" s="63"/>
      <c r="C3" s="63"/>
      <c r="D3" s="63"/>
      <c r="E3" s="63"/>
      <c r="F3" s="63"/>
    </row>
    <row r="4" spans="1:6" s="1" customFormat="1" ht="15.75" thickBot="1" x14ac:dyDescent="0.3">
      <c r="A4" s="10"/>
      <c r="B4"/>
      <c r="C4"/>
      <c r="D4"/>
      <c r="E4"/>
      <c r="F4"/>
    </row>
    <row r="5" spans="1:6" s="1" customFormat="1" ht="15.75" thickBot="1" x14ac:dyDescent="0.3">
      <c r="A5" s="11" t="s">
        <v>8</v>
      </c>
      <c r="B5" s="12" t="s">
        <v>55</v>
      </c>
      <c r="C5" s="12" t="s">
        <v>65</v>
      </c>
      <c r="D5" s="12" t="s">
        <v>66</v>
      </c>
      <c r="E5" s="12" t="s">
        <v>67</v>
      </c>
      <c r="F5" s="12" t="s">
        <v>68</v>
      </c>
    </row>
    <row r="6" spans="1:6" s="1" customFormat="1" ht="15.75" thickBot="1" x14ac:dyDescent="0.3">
      <c r="A6" s="13">
        <f>+Interfaces!A6</f>
        <v>1</v>
      </c>
      <c r="B6" s="14" t="str">
        <f>+Interfaces!B6</f>
        <v>Management VLAN</v>
      </c>
      <c r="C6" s="14" t="str">
        <f>+Interfaces!E6</f>
        <v>10.10.0.1</v>
      </c>
      <c r="D6" s="15" t="str">
        <f>+'VLANs CALC'!F10</f>
        <v>10.2.216.32</v>
      </c>
      <c r="E6" s="15" t="str">
        <f>+'VLANs CALC'!F11</f>
        <v>10.2.216.33</v>
      </c>
      <c r="F6" s="14"/>
    </row>
    <row r="7" spans="1:6" s="1" customFormat="1" ht="15.75" thickBot="1" x14ac:dyDescent="0.3">
      <c r="A7" s="13">
        <f>+Interfaces!A7</f>
        <v>2</v>
      </c>
      <c r="B7" s="16" t="str">
        <f>+Interfaces!B7</f>
        <v>DATA VLAN</v>
      </c>
      <c r="C7" s="16" t="str">
        <f>+Interfaces!E7</f>
        <v>10.2.216.210</v>
      </c>
      <c r="D7" s="18" t="str">
        <f>+'VLANs CALC'!F10</f>
        <v>10.2.216.32</v>
      </c>
      <c r="E7" s="18" t="str">
        <f>+'VLANs CALC'!F11</f>
        <v>10.2.216.33</v>
      </c>
      <c r="F7" s="19" t="s">
        <v>170</v>
      </c>
    </row>
    <row r="8" spans="1:6" ht="15.75" thickBot="1" x14ac:dyDescent="0.3">
      <c r="A8" s="13">
        <f>+Interfaces!A8</f>
        <v>4</v>
      </c>
      <c r="B8" s="14" t="str">
        <f>+Interfaces!B8</f>
        <v>VOIP VLAN</v>
      </c>
      <c r="C8" s="14" t="str">
        <f>+Interfaces!E8</f>
        <v>10.2.212.1</v>
      </c>
      <c r="D8" s="15" t="str">
        <f>+'VLANs CALC'!$F$10</f>
        <v>10.2.216.32</v>
      </c>
      <c r="E8" s="15" t="str">
        <f>+'VLANs CALC'!$F$11</f>
        <v>10.2.216.33</v>
      </c>
      <c r="F8" s="14"/>
    </row>
    <row r="9" spans="1:6" ht="15.75" thickBot="1" x14ac:dyDescent="0.3">
      <c r="A9" s="13">
        <f>+Interfaces!A9</f>
        <v>91</v>
      </c>
      <c r="B9" s="16" t="str">
        <f>+Interfaces!B9</f>
        <v>BYOD VLAN</v>
      </c>
      <c r="C9" s="16" t="str">
        <f>+Interfaces!E9</f>
        <v>10.62.241.1</v>
      </c>
      <c r="D9" s="17" t="str">
        <f>+'VLANs CALC'!F10</f>
        <v>10.2.216.32</v>
      </c>
      <c r="E9" s="18" t="str">
        <f>+'VLANs CALC'!F11</f>
        <v>10.2.216.33</v>
      </c>
      <c r="F9" s="19" t="s">
        <v>170</v>
      </c>
    </row>
    <row r="10" spans="1:6" x14ac:dyDescent="0.25">
      <c r="C10" s="1"/>
      <c r="D10" s="1"/>
      <c r="E10" s="1"/>
      <c r="F10" s="1"/>
    </row>
  </sheetData>
  <mergeCells count="2">
    <mergeCell ref="A1:F2"/>
    <mergeCell ref="A3:F3"/>
  </mergeCells>
  <pageMargins left="0.7" right="0.7" top="0.75" bottom="0.75" header="0.3" footer="0.3"/>
  <ignoredErrors>
    <ignoredError sqref="D8:E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P40"/>
  <sheetViews>
    <sheetView zoomScaleNormal="100" workbookViewId="0">
      <selection activeCell="E18" sqref="E18"/>
    </sheetView>
  </sheetViews>
  <sheetFormatPr defaultRowHeight="15" x14ac:dyDescent="0.25"/>
  <cols>
    <col min="1" max="1" width="14.7109375" style="1" customWidth="1"/>
    <col min="2" max="2" width="22.28515625" style="1" customWidth="1"/>
    <col min="3" max="3" width="15.85546875" style="1" customWidth="1"/>
    <col min="4" max="4" width="17.140625" style="1" customWidth="1"/>
    <col min="5" max="5" width="18.140625" style="1" customWidth="1"/>
    <col min="6" max="6" width="14.42578125" style="1" customWidth="1"/>
    <col min="7" max="8" width="14.7109375" style="1" customWidth="1"/>
    <col min="9" max="9" width="15.140625" style="1" customWidth="1"/>
    <col min="10" max="10" width="15" style="1" customWidth="1"/>
    <col min="11" max="11" width="13.140625" style="1" customWidth="1"/>
    <col min="12" max="12" width="16.140625" style="1" customWidth="1"/>
  </cols>
  <sheetData>
    <row r="1" spans="1:16" ht="14.45" customHeight="1" x14ac:dyDescent="0.25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55"/>
    </row>
    <row r="2" spans="1:16" ht="14.4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55"/>
    </row>
    <row r="3" spans="1:16" x14ac:dyDescent="0.25">
      <c r="A3" s="63" t="s">
        <v>69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1"/>
      <c r="N3" s="1"/>
      <c r="O3" s="1"/>
      <c r="P3" s="1"/>
    </row>
    <row r="4" spans="1:16" ht="15.75" thickBot="1" x14ac:dyDescent="0.3">
      <c r="A4" s="10"/>
      <c r="B4"/>
      <c r="C4"/>
      <c r="D4"/>
      <c r="E4"/>
      <c r="F4"/>
      <c r="G4"/>
      <c r="H4"/>
      <c r="I4"/>
      <c r="J4"/>
      <c r="K4"/>
      <c r="L4"/>
      <c r="M4" s="1"/>
      <c r="N4" s="1"/>
      <c r="O4" s="1"/>
      <c r="P4" s="1"/>
    </row>
    <row r="5" spans="1:16" s="1" customFormat="1" ht="15" customHeight="1" thickBot="1" x14ac:dyDescent="0.3">
      <c r="A5" s="20" t="s">
        <v>8</v>
      </c>
      <c r="B5" s="21" t="s">
        <v>55</v>
      </c>
      <c r="C5" s="21" t="s">
        <v>70</v>
      </c>
      <c r="D5" s="21" t="s">
        <v>71</v>
      </c>
      <c r="E5" s="21" t="s">
        <v>72</v>
      </c>
      <c r="F5" s="21" t="s">
        <v>73</v>
      </c>
      <c r="G5" s="21" t="s">
        <v>74</v>
      </c>
      <c r="H5" s="21" t="s">
        <v>75</v>
      </c>
      <c r="I5" s="21" t="s">
        <v>76</v>
      </c>
      <c r="J5" s="21" t="s">
        <v>77</v>
      </c>
      <c r="K5" s="21" t="s">
        <v>66</v>
      </c>
      <c r="L5" s="21" t="s">
        <v>67</v>
      </c>
      <c r="M5"/>
      <c r="N5" s="3"/>
      <c r="P5"/>
    </row>
    <row r="6" spans="1:16" s="1" customFormat="1" ht="15" customHeight="1" thickBot="1" x14ac:dyDescent="0.3">
      <c r="A6" s="22">
        <f>+DNS!A6</f>
        <v>1</v>
      </c>
      <c r="B6" s="23" t="str">
        <f>+DNS!B6</f>
        <v>Management VLAN</v>
      </c>
      <c r="C6" s="23"/>
      <c r="D6" s="24" t="s">
        <v>78</v>
      </c>
      <c r="E6" s="24" t="s">
        <v>78</v>
      </c>
      <c r="F6" s="24" t="s">
        <v>78</v>
      </c>
      <c r="G6" s="24" t="s">
        <v>78</v>
      </c>
      <c r="H6" s="24" t="s">
        <v>78</v>
      </c>
      <c r="I6" s="24" t="s">
        <v>78</v>
      </c>
      <c r="J6" s="24" t="s">
        <v>78</v>
      </c>
      <c r="K6" s="24" t="s">
        <v>78</v>
      </c>
      <c r="L6" s="24" t="s">
        <v>78</v>
      </c>
      <c r="M6"/>
      <c r="N6" s="9"/>
      <c r="P6"/>
    </row>
    <row r="7" spans="1:16" s="1" customFormat="1" ht="15" customHeight="1" thickBot="1" x14ac:dyDescent="0.3">
      <c r="A7" s="22">
        <f>+DNS!A7</f>
        <v>2</v>
      </c>
      <c r="B7" s="25" t="str">
        <f>+DNS!B7</f>
        <v>DATA VLAN</v>
      </c>
      <c r="C7" s="26"/>
      <c r="D7" s="26" t="s">
        <v>79</v>
      </c>
      <c r="E7" s="27"/>
      <c r="F7" s="27"/>
      <c r="G7" s="27"/>
      <c r="H7" s="27"/>
      <c r="I7" s="27" t="str">
        <f>+'VLANs CALC'!I17</f>
        <v>255.255.252.0</v>
      </c>
      <c r="J7" s="27"/>
      <c r="K7" s="27"/>
      <c r="L7" s="27"/>
      <c r="N7" s="2"/>
      <c r="P7"/>
    </row>
    <row r="8" spans="1:16" s="1" customFormat="1" ht="15" customHeight="1" thickBot="1" x14ac:dyDescent="0.3">
      <c r="A8" s="22">
        <f>+DNS!A8</f>
        <v>4</v>
      </c>
      <c r="B8" s="23" t="str">
        <f>+DNS!B8</f>
        <v>VOIP VLAN</v>
      </c>
      <c r="C8" s="24"/>
      <c r="D8" s="24" t="s">
        <v>80</v>
      </c>
      <c r="E8" s="24"/>
      <c r="F8" s="24"/>
      <c r="G8" s="24"/>
      <c r="H8" s="24"/>
      <c r="I8" s="24" t="str">
        <f>+'VLANs CALC'!I19</f>
        <v>255.255.255.0</v>
      </c>
      <c r="J8" s="24"/>
      <c r="K8" s="24"/>
      <c r="L8" s="24"/>
    </row>
    <row r="9" spans="1:16" s="1" customFormat="1" ht="15" customHeight="1" thickBot="1" x14ac:dyDescent="0.3">
      <c r="A9" s="22">
        <f>+DNS!A9</f>
        <v>91</v>
      </c>
      <c r="B9" s="25" t="str">
        <f>+DNS!B9</f>
        <v>BYOD VLAN</v>
      </c>
      <c r="C9" s="26"/>
      <c r="D9" s="26" t="s">
        <v>81</v>
      </c>
      <c r="E9" s="27"/>
      <c r="F9" s="27"/>
      <c r="G9" s="26"/>
      <c r="H9" s="26"/>
      <c r="I9" s="27" t="str">
        <f>+'VLANs CALC'!I21</f>
        <v>255.255.255.0</v>
      </c>
      <c r="J9" s="27"/>
      <c r="K9" s="27"/>
      <c r="L9" s="27"/>
      <c r="N9" s="9"/>
    </row>
    <row r="10" spans="1:16" s="1" customFormat="1" x14ac:dyDescent="0.25"/>
    <row r="11" spans="1:16" s="1" customFormat="1" x14ac:dyDescent="0.25">
      <c r="A11" s="9"/>
      <c r="E11" s="9"/>
    </row>
    <row r="12" spans="1:16" s="1" customFormat="1" x14ac:dyDescent="0.25">
      <c r="A12" s="2"/>
      <c r="B12"/>
      <c r="D12" s="2"/>
      <c r="E12" s="2"/>
    </row>
    <row r="13" spans="1:16" s="1" customFormat="1" x14ac:dyDescent="0.25">
      <c r="A13" s="2"/>
      <c r="D13" s="2"/>
      <c r="E13" s="2"/>
    </row>
    <row r="14" spans="1:16" s="1" customFormat="1" x14ac:dyDescent="0.25">
      <c r="A14" s="2"/>
      <c r="D14"/>
      <c r="E14" s="2"/>
    </row>
    <row r="15" spans="1:16" s="1" customFormat="1" x14ac:dyDescent="0.25"/>
    <row r="16" spans="1:16" x14ac:dyDescent="0.25">
      <c r="A16" s="9"/>
      <c r="E16" s="9"/>
    </row>
    <row r="17" spans="1:5" x14ac:dyDescent="0.25">
      <c r="A17" s="2"/>
      <c r="D17" s="2"/>
      <c r="E17" s="2"/>
    </row>
    <row r="18" spans="1:5" x14ac:dyDescent="0.25">
      <c r="A18" s="2"/>
      <c r="D18" s="2"/>
      <c r="E18" s="2"/>
    </row>
    <row r="19" spans="1:5" x14ac:dyDescent="0.25">
      <c r="A19" s="2"/>
      <c r="D19"/>
      <c r="E19" s="2"/>
    </row>
    <row r="21" spans="1:5" x14ac:dyDescent="0.25">
      <c r="A21" s="9"/>
      <c r="D21"/>
      <c r="E21" s="9"/>
    </row>
    <row r="22" spans="1:5" x14ac:dyDescent="0.25">
      <c r="A22" s="2"/>
      <c r="D22" s="2"/>
      <c r="E22" s="2"/>
    </row>
    <row r="23" spans="1:5" x14ac:dyDescent="0.25">
      <c r="A23" s="2"/>
      <c r="D23" s="2"/>
      <c r="E23" s="2"/>
    </row>
    <row r="24" spans="1:5" x14ac:dyDescent="0.25">
      <c r="A24" s="2"/>
      <c r="D24"/>
      <c r="E24" s="2"/>
    </row>
    <row r="26" spans="1:5" s="1" customFormat="1" x14ac:dyDescent="0.25">
      <c r="A26" s="9"/>
      <c r="E26" s="9"/>
    </row>
    <row r="27" spans="1:5" s="1" customFormat="1" x14ac:dyDescent="0.25">
      <c r="A27" s="2"/>
      <c r="D27" s="2"/>
      <c r="E27" s="2"/>
    </row>
    <row r="28" spans="1:5" s="1" customFormat="1" x14ac:dyDescent="0.25">
      <c r="A28" s="2"/>
      <c r="D28" s="2"/>
      <c r="E28" s="2"/>
    </row>
    <row r="29" spans="1:5" s="1" customFormat="1" x14ac:dyDescent="0.25">
      <c r="A29" s="2"/>
      <c r="D29"/>
      <c r="E29" s="2"/>
    </row>
    <row r="30" spans="1:5" s="1" customFormat="1" x14ac:dyDescent="0.25"/>
    <row r="31" spans="1:5" s="1" customFormat="1" x14ac:dyDescent="0.25">
      <c r="A31" s="9"/>
      <c r="E31" s="9"/>
    </row>
    <row r="32" spans="1:5" s="1" customFormat="1" x14ac:dyDescent="0.25">
      <c r="A32" s="2"/>
      <c r="D32" s="2"/>
      <c r="E32" s="2"/>
    </row>
    <row r="33" spans="1:5" s="1" customFormat="1" x14ac:dyDescent="0.25">
      <c r="A33" s="2"/>
      <c r="D33" s="2"/>
      <c r="E33" s="2"/>
    </row>
    <row r="34" spans="1:5" s="1" customFormat="1" x14ac:dyDescent="0.25">
      <c r="A34" s="2"/>
      <c r="D34"/>
      <c r="E34" s="2"/>
    </row>
    <row r="35" spans="1:5" s="1" customFormat="1" x14ac:dyDescent="0.25"/>
    <row r="36" spans="1:5" s="1" customFormat="1" x14ac:dyDescent="0.25">
      <c r="A36" s="9"/>
      <c r="E36" s="9"/>
    </row>
    <row r="37" spans="1:5" s="1" customFormat="1" x14ac:dyDescent="0.25">
      <c r="A37" s="2"/>
      <c r="D37" s="2"/>
      <c r="E37" s="2"/>
    </row>
    <row r="38" spans="1:5" s="1" customFormat="1" x14ac:dyDescent="0.25">
      <c r="A38" s="2"/>
      <c r="D38" s="2"/>
      <c r="E38" s="2"/>
    </row>
    <row r="39" spans="1:5" s="1" customFormat="1" x14ac:dyDescent="0.25">
      <c r="A39" s="2"/>
      <c r="D39"/>
      <c r="E39" s="2"/>
    </row>
    <row r="40" spans="1:5" s="1" customFormat="1" x14ac:dyDescent="0.25"/>
  </sheetData>
  <mergeCells count="2">
    <mergeCell ref="A1:L2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Infrastructure Req.</vt:lpstr>
      <vt:lpstr>VLANs</vt:lpstr>
      <vt:lpstr>IP Subnet</vt:lpstr>
      <vt:lpstr>VLANs CALC</vt:lpstr>
      <vt:lpstr>Interfaces</vt:lpstr>
      <vt:lpstr>DNS</vt:lpstr>
      <vt:lpstr>DHCP VLAN Pools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Simmons</dc:creator>
  <cp:lastModifiedBy>Adrian Simmons</cp:lastModifiedBy>
  <dcterms:created xsi:type="dcterms:W3CDTF">2021-05-04T19:04:23Z</dcterms:created>
  <dcterms:modified xsi:type="dcterms:W3CDTF">2024-10-23T14:10:00Z</dcterms:modified>
</cp:coreProperties>
</file>